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20" yWindow="0" windowWidth="13480" windowHeight="15540"/>
  </bookViews>
  <sheets>
    <sheet name="Rechnung" sheetId="1" r:id="rId1"/>
  </sheets>
  <definedNames>
    <definedName name="_xlnm.Print_Area" localSheetId="0">Rechnung!$A$1:$D$87</definedName>
    <definedName name="InvoiceNoDetails">"InvoiceDetails[Invoice No]"</definedName>
    <definedName name="rngInvoice">Rechnung!$D$2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2" i="1" l="1"/>
  <c r="D33" i="1"/>
  <c r="D34" i="1"/>
  <c r="D35" i="1"/>
  <c r="D36" i="1"/>
  <c r="D37" i="1"/>
  <c r="D38" i="1"/>
  <c r="D39" i="1"/>
  <c r="D40" i="1"/>
  <c r="D41" i="1"/>
  <c r="D42" i="1"/>
  <c r="D43" i="1"/>
  <c r="D44" i="1"/>
  <c r="D45" i="1"/>
  <c r="D46" i="1"/>
  <c r="D47" i="1"/>
  <c r="D48" i="1"/>
  <c r="D49" i="1"/>
  <c r="D50" i="1"/>
  <c r="D51" i="1"/>
  <c r="D52" i="1"/>
  <c r="D53" i="1"/>
  <c r="D54" i="1"/>
  <c r="D55" i="1"/>
  <c r="D56" i="1"/>
  <c r="D57" i="1"/>
  <c r="D58" i="1"/>
  <c r="D72" i="1"/>
  <c r="D82" i="1"/>
  <c r="D74" i="1"/>
  <c r="D21" i="1"/>
  <c r="D16" i="1"/>
  <c r="D17" i="1"/>
  <c r="D19" i="1"/>
  <c r="D69" i="1"/>
  <c r="D28" i="1"/>
  <c r="D29" i="1"/>
  <c r="D30" i="1"/>
  <c r="D31" i="1"/>
  <c r="D59" i="1"/>
  <c r="D60" i="1"/>
  <c r="D61" i="1"/>
  <c r="D62" i="1"/>
  <c r="D63" i="1"/>
  <c r="D64" i="1"/>
  <c r="D65" i="1"/>
  <c r="D66" i="1"/>
  <c r="D67" i="1"/>
  <c r="D68" i="1"/>
  <c r="D70" i="1"/>
  <c r="D79" i="1"/>
  <c r="D80" i="1"/>
  <c r="D81" i="1"/>
  <c r="D77" i="1"/>
  <c r="D24" i="1"/>
</calcChain>
</file>

<file path=xl/comments1.xml><?xml version="1.0" encoding="utf-8"?>
<comments xmlns="http://schemas.openxmlformats.org/spreadsheetml/2006/main">
  <authors>
    <author xml:space="preserve">   </author>
  </authors>
  <commentList>
    <comment ref="G3" authorId="0">
      <text>
        <r>
          <rPr>
            <b/>
            <sz val="9"/>
            <color indexed="81"/>
            <rFont val="Geneva"/>
          </rPr>
          <t>Wenden Sie auf einfache Weise Ihr eigenes Firmenlayout auf diese Vorlage an. Diese Vorlage wird mithilfe von Designs formatiert, die Ihnen das Anwenden von Schriftarten, Farben und grafischen Formatierungseffekten auf eine gesamte Arbeitsmappe mit nur einem Mausklick ermöglichen.
Designs finden Sie auf der Registerkarte „Start“ in der Gruppe „Designs“. Wählen Sie unter Dutzenden von integrierten Designs im Katalog „Designs“ aus, oder durchsuchen Sie die Optionen zum Ändern von Schriftarten oder Farben von Designs.</t>
        </r>
      </text>
    </comment>
    <comment ref="F14" authorId="0">
      <text>
        <r>
          <rPr>
            <b/>
            <sz val="9"/>
            <color indexed="81"/>
            <rFont val="Geneva"/>
          </rPr>
          <t>Bearbeiten Sie Daten in den Spalten „Beschreibung“, „Einheiten“ und „Stückkosten“ nach Bedarf. Die Spalte „Betrag“ wird automatisch berechnet.</t>
        </r>
      </text>
    </comment>
  </commentList>
</comments>
</file>

<file path=xl/sharedStrings.xml><?xml version="1.0" encoding="utf-8"?>
<sst xmlns="http://schemas.openxmlformats.org/spreadsheetml/2006/main" count="85" uniqueCount="80">
  <si>
    <t>[Firmenmotto]</t>
  </si>
  <si>
    <t>Beschreibung</t>
  </si>
  <si>
    <t>Einheiten</t>
  </si>
  <si>
    <t>Stückkosten</t>
  </si>
  <si>
    <t>Betrag</t>
  </si>
  <si>
    <t>Rechnungsdatum:</t>
  </si>
  <si>
    <t>Rechnung an:</t>
  </si>
  <si>
    <t>Adresse:</t>
  </si>
  <si>
    <t>[Datum]</t>
  </si>
  <si>
    <t>Rechnungszwischensumme</t>
  </si>
  <si>
    <t>Steuersatz</t>
  </si>
  <si>
    <t>Steuerbetrag</t>
  </si>
  <si>
    <t>Sonstige</t>
  </si>
  <si>
    <t>Erhaltene Anzahlung</t>
  </si>
  <si>
    <t>SUMME</t>
  </si>
  <si>
    <t>Vielen Dank für Ihr Vertrauen!</t>
  </si>
  <si>
    <t>BioScan Messung inkl. 45 Minuten Besprechung</t>
  </si>
  <si>
    <t>BioScan Nachmessung inkl. Besprechung</t>
  </si>
  <si>
    <t xml:space="preserve">                                              BioScan Messung</t>
  </si>
  <si>
    <t>Gesamtbetrag fällig innerhalb von 30 Tagen. Überfällige Zahlungen unterliegen einem Dienstaufschlag von 5% pro Monat.</t>
  </si>
  <si>
    <t>info@sichfreuen.ch</t>
  </si>
  <si>
    <t>www.sichfreuen.ch</t>
  </si>
  <si>
    <t>079 423 38 71</t>
  </si>
  <si>
    <t>5116 Schinznach Bad</t>
  </si>
  <si>
    <t>Unterdorfstr. 37</t>
  </si>
  <si>
    <t>Eugen Riedweg</t>
  </si>
  <si>
    <t xml:space="preserve">                                             Nahrungs Ergänzungs Mittel</t>
  </si>
  <si>
    <t>A-Z Complex  /  Tabletten</t>
  </si>
  <si>
    <t>Astaxanthin  /  Kapseln</t>
  </si>
  <si>
    <t>Abwehr Plus  /  Kapseln</t>
  </si>
  <si>
    <t>Antioxidantien Plus  /  Kapseln</t>
  </si>
  <si>
    <t>Apfelessig + Vitamin C  /  Kapseln</t>
  </si>
  <si>
    <t>Augen Vital  /  Kapseln</t>
  </si>
  <si>
    <t>Biotin  /  Kapseln</t>
  </si>
  <si>
    <t>Bitter  /  Kapseln</t>
  </si>
  <si>
    <t>Cell Vital  /  Pulfer</t>
  </si>
  <si>
    <t>Collagen Hydrolysat-Hyalur  /  Kapseln</t>
  </si>
  <si>
    <t>Flohsamenschalen  /  Kapseln</t>
  </si>
  <si>
    <t>Gedächtnis Vital  /  Kapseln</t>
  </si>
  <si>
    <t>Hagenbutten Extrakt  /  Kapseln</t>
  </si>
  <si>
    <t>Haut Vital  /  Kapseln</t>
  </si>
  <si>
    <t>Herz Vital  /  Kapseln</t>
  </si>
  <si>
    <t>Klino  /  Pulfer</t>
  </si>
  <si>
    <t>Knochen Vital  /  Kapseln</t>
  </si>
  <si>
    <t>L-Alanin  /  Kapseln</t>
  </si>
  <si>
    <t>L-Arginin  /  Kapseln</t>
  </si>
  <si>
    <t>L-Carnitin  /  Kapseln</t>
  </si>
  <si>
    <t>L-Lysin  /  Kapseln</t>
  </si>
  <si>
    <t>L-Prolin  /  Kapseln</t>
  </si>
  <si>
    <t>Leber Galle Vital  /  Kapseln</t>
  </si>
  <si>
    <t>Leber Galle Vital  /  Pulfer</t>
  </si>
  <si>
    <t>MSM  /  Kapseln</t>
  </si>
  <si>
    <t>Neuro Vital  /  Kapseln</t>
  </si>
  <si>
    <t>Nieren Blasen Vital  /  Kapseln</t>
  </si>
  <si>
    <t>Prostata  /  Kapseln</t>
  </si>
  <si>
    <t>Pycnogenol  /  Kapseln</t>
  </si>
  <si>
    <t>Pycnogenol + Q10  /  Kapseln</t>
  </si>
  <si>
    <t>Schachtel Halm  /  Kapseln</t>
  </si>
  <si>
    <t>Vitamin B Komplex &amp; Folsäure  /  Kapseln</t>
  </si>
  <si>
    <t>Vitamin B Plus  /  Kapseln</t>
  </si>
  <si>
    <t>Vitamin B 1  /  Kapseln</t>
  </si>
  <si>
    <t>Vitamin B 12  /  Kapseln</t>
  </si>
  <si>
    <t>Vitamin C 1000 Gepuffert  /  Tabletten</t>
  </si>
  <si>
    <t>Vitamin E  /  Kapseln</t>
  </si>
  <si>
    <t>Weihrauch  /  Kapseln</t>
  </si>
  <si>
    <t>Zeolith  /  Kapseln</t>
  </si>
  <si>
    <t>MwSt Satz</t>
  </si>
  <si>
    <t>MwSt Betrag</t>
  </si>
  <si>
    <t>Zahlungen sind zu richten an sichfreuen Eugen Riedweg</t>
  </si>
  <si>
    <t xml:space="preserve">MwSt Satz 7.7%  </t>
  </si>
  <si>
    <t xml:space="preserve">MwSt Satz 2.5%  </t>
  </si>
  <si>
    <t>Total MwSt Betrag</t>
  </si>
  <si>
    <t xml:space="preserve"> </t>
  </si>
  <si>
    <t>Cholin</t>
  </si>
  <si>
    <t>Gelenk Vital  /  Pulfer  250 Gramm</t>
  </si>
  <si>
    <t>Gelenk Vital  /  Pulfer  Kapseln</t>
  </si>
  <si>
    <t>Zeolith  /  Pulfer</t>
  </si>
  <si>
    <t>hier</t>
  </si>
  <si>
    <t>name</t>
  </si>
  <si>
    <t>ANEU / sichfreuen.ch - Bestell-Schein BioScan und NEM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</si>
</sst>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CHF&quot;_-;\-* #,##0.00\ &quot;CHF&quot;_-;_-* &quot;-&quot;??\ &quot;CHF&quot;_-;_-@_-"/>
    <numFmt numFmtId="164" formatCode="_(* #,##0.00_);_(* \(#,##0.00\);_(* &quot;-&quot;??_);_(@_)"/>
    <numFmt numFmtId="165" formatCode="[$-409]mmmm\ d\,\ yyyy;@"/>
    <numFmt numFmtId="166" formatCode="General;;"/>
    <numFmt numFmtId="167" formatCode="@\ \ "/>
    <numFmt numFmtId="168" formatCode="_ [$CHF-100C]\ * #,##0.00_ ;_ [$CHF-100C]\ * \-#,##0.00_ ;_ [$CHF-100C]\ * &quot;-&quot;??_ ;_ @_ "/>
  </numFmts>
  <fonts count="10" x14ac:knownFonts="1">
    <font>
      <sz val="12"/>
      <name val="Calibri"/>
      <family val="2"/>
      <scheme val="minor"/>
    </font>
    <font>
      <b/>
      <sz val="18"/>
      <color theme="1"/>
      <name val="Calibri"/>
      <family val="2"/>
      <scheme val="minor"/>
    </font>
    <font>
      <sz val="12"/>
      <name val="Calibri"/>
      <family val="2"/>
      <scheme val="minor"/>
    </font>
    <font>
      <b/>
      <sz val="12"/>
      <name val="Calibri"/>
      <family val="2"/>
      <scheme val="minor"/>
    </font>
    <font>
      <b/>
      <sz val="9"/>
      <color indexed="81"/>
      <name val="Geneva"/>
    </font>
    <font>
      <sz val="8"/>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name val="Calibri"/>
      <scheme val="minor"/>
    </font>
  </fonts>
  <fills count="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s>
  <borders count="7">
    <border>
      <left/>
      <right/>
      <top/>
      <bottom/>
      <diagonal/>
    </border>
    <border>
      <left/>
      <right/>
      <top style="thick">
        <color theme="6"/>
      </top>
      <bottom/>
      <diagonal/>
    </border>
    <border>
      <left style="thick">
        <color theme="6"/>
      </left>
      <right/>
      <top style="thick">
        <color theme="6"/>
      </top>
      <bottom/>
      <diagonal/>
    </border>
    <border>
      <left style="thick">
        <color theme="6"/>
      </left>
      <right/>
      <top/>
      <bottom/>
      <diagonal/>
    </border>
    <border>
      <left style="thick">
        <color theme="6"/>
      </left>
      <right/>
      <top/>
      <bottom style="thick">
        <color theme="6"/>
      </bottom>
      <diagonal/>
    </border>
    <border>
      <left/>
      <right/>
      <top/>
      <bottom style="thick">
        <color theme="6" tint="-0.249977111117893"/>
      </bottom>
      <diagonal/>
    </border>
    <border>
      <left style="thin">
        <color auto="1"/>
      </left>
      <right style="thin">
        <color auto="1"/>
      </right>
      <top style="thin">
        <color auto="1"/>
      </top>
      <bottom style="thin">
        <color auto="1"/>
      </bottom>
      <diagonal/>
    </border>
  </borders>
  <cellStyleXfs count="157">
    <xf numFmtId="0" fontId="0" fillId="0" borderId="0"/>
    <xf numFmtId="0" fontId="1" fillId="0" borderId="5" applyNumberFormat="0"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1">
    <xf numFmtId="0" fontId="0" fillId="0" borderId="0" xfId="0"/>
    <xf numFmtId="0" fontId="2" fillId="2" borderId="1" xfId="0" applyFont="1" applyFill="1" applyBorder="1" applyProtection="1">
      <protection locked="0"/>
    </xf>
    <xf numFmtId="0" fontId="2" fillId="0" borderId="0" xfId="0" applyFont="1"/>
    <xf numFmtId="0" fontId="2" fillId="0" borderId="0" xfId="0" applyFont="1" applyFill="1" applyBorder="1" applyProtection="1">
      <protection locked="0"/>
    </xf>
    <xf numFmtId="0" fontId="2" fillId="2" borderId="0" xfId="0" applyFont="1" applyFill="1" applyBorder="1" applyProtection="1">
      <protection locked="0"/>
    </xf>
    <xf numFmtId="0" fontId="2" fillId="0" borderId="0" xfId="0" applyFont="1" applyFill="1" applyBorder="1" applyAlignment="1">
      <alignment horizontal="left" indent="1"/>
    </xf>
    <xf numFmtId="0" fontId="2" fillId="0" borderId="0" xfId="0" applyFont="1" applyAlignment="1">
      <alignment vertical="center"/>
    </xf>
    <xf numFmtId="1" fontId="2" fillId="3"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2" borderId="1" xfId="0" applyFont="1" applyFill="1" applyBorder="1" applyAlignment="1">
      <alignment vertical="center"/>
    </xf>
    <xf numFmtId="167" fontId="3" fillId="2" borderId="1" xfId="0" applyNumberFormat="1" applyFont="1" applyFill="1" applyBorder="1" applyAlignment="1">
      <alignment horizontal="right" vertical="center"/>
    </xf>
    <xf numFmtId="0" fontId="2" fillId="0" borderId="0" xfId="0" applyFont="1" applyProtection="1">
      <protection locked="0"/>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0" fillId="0" borderId="1" xfId="0" applyFont="1" applyFill="1" applyBorder="1" applyProtection="1">
      <protection locked="0"/>
    </xf>
    <xf numFmtId="0" fontId="0" fillId="0" borderId="0" xfId="0" applyFont="1" applyFill="1" applyBorder="1" applyProtection="1">
      <protection locked="0"/>
    </xf>
    <xf numFmtId="0" fontId="0" fillId="0" borderId="1" xfId="0" applyFont="1" applyFill="1" applyBorder="1" applyAlignment="1">
      <alignment horizontal="left" indent="1"/>
    </xf>
    <xf numFmtId="0" fontId="0" fillId="0" borderId="0" xfId="0" applyFont="1" applyFill="1" applyBorder="1" applyAlignment="1">
      <alignment horizontal="left" indent="1"/>
    </xf>
    <xf numFmtId="167" fontId="0" fillId="0" borderId="0" xfId="0" applyNumberFormat="1" applyFont="1" applyFill="1" applyBorder="1" applyAlignment="1">
      <alignment horizontal="right" vertical="center"/>
    </xf>
    <xf numFmtId="0" fontId="0" fillId="0" borderId="0" xfId="0" applyFont="1" applyProtection="1">
      <protection locked="0"/>
    </xf>
    <xf numFmtId="0" fontId="0" fillId="3" borderId="0" xfId="0" applyFont="1" applyFill="1" applyBorder="1" applyAlignment="1">
      <alignment horizontal="left" vertical="center"/>
    </xf>
    <xf numFmtId="168" fontId="2" fillId="3" borderId="0" xfId="0" applyNumberFormat="1" applyFont="1" applyFill="1" applyBorder="1" applyAlignment="1">
      <alignment horizontal="center" vertical="center"/>
    </xf>
    <xf numFmtId="1" fontId="0" fillId="3" borderId="0" xfId="0" applyNumberFormat="1" applyFont="1" applyFill="1" applyBorder="1" applyAlignment="1">
      <alignment horizontal="center" vertical="center"/>
    </xf>
    <xf numFmtId="168" fontId="0" fillId="3" borderId="0" xfId="0" applyNumberFormat="1" applyFont="1" applyFill="1" applyBorder="1" applyAlignment="1">
      <alignment horizontal="center" vertical="center"/>
    </xf>
    <xf numFmtId="0" fontId="0" fillId="0" borderId="0" xfId="0" applyFont="1"/>
    <xf numFmtId="0" fontId="0" fillId="3" borderId="6" xfId="0" applyFont="1" applyFill="1" applyBorder="1" applyAlignment="1">
      <alignment horizontal="left" vertical="center"/>
    </xf>
    <xf numFmtId="0" fontId="2" fillId="3" borderId="6" xfId="0" applyFont="1" applyFill="1" applyBorder="1" applyAlignment="1">
      <alignment horizontal="center" vertical="center"/>
    </xf>
    <xf numFmtId="168" fontId="2" fillId="3" borderId="6"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168" fontId="2" fillId="3" borderId="0" xfId="76" applyNumberFormat="1" applyFont="1" applyFill="1" applyBorder="1" applyAlignment="1">
      <alignment horizontal="center" vertical="center"/>
    </xf>
    <xf numFmtId="168" fontId="2" fillId="3" borderId="6" xfId="76" applyNumberFormat="1" applyFont="1" applyFill="1" applyBorder="1" applyAlignment="1">
      <alignment horizontal="center" vertical="center"/>
    </xf>
    <xf numFmtId="167" fontId="9" fillId="2" borderId="1" xfId="0" applyNumberFormat="1" applyFont="1" applyFill="1" applyBorder="1" applyAlignment="1">
      <alignment horizontal="right" vertical="center"/>
    </xf>
    <xf numFmtId="0" fontId="0" fillId="0" borderId="0" xfId="0" applyFont="1" applyFill="1" applyBorder="1" applyAlignment="1">
      <alignment horizontal="left" vertical="center"/>
    </xf>
    <xf numFmtId="0" fontId="2" fillId="0" borderId="0" xfId="0" applyFont="1" applyFill="1"/>
    <xf numFmtId="168" fontId="2" fillId="0" borderId="3" xfId="0" applyNumberFormat="1" applyFont="1" applyFill="1" applyBorder="1" applyAlignment="1">
      <alignment horizontal="center" vertical="center"/>
    </xf>
    <xf numFmtId="168" fontId="3" fillId="2" borderId="2" xfId="0" applyNumberFormat="1" applyFont="1" applyFill="1" applyBorder="1" applyAlignment="1">
      <alignment horizontal="center" vertical="center"/>
    </xf>
    <xf numFmtId="10" fontId="2" fillId="0" borderId="3"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8" fontId="9" fillId="2" borderId="2" xfId="0" applyNumberFormat="1"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165" fontId="0"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6" fontId="0" fillId="0" borderId="0" xfId="0" applyNumberFormat="1" applyFont="1" applyFill="1" applyBorder="1" applyAlignment="1">
      <alignment horizontal="center" vertical="center"/>
    </xf>
    <xf numFmtId="0" fontId="2" fillId="0" borderId="0" xfId="0" applyFont="1" applyAlignment="1">
      <alignment horizontal="center" vertical="center"/>
    </xf>
    <xf numFmtId="168" fontId="3" fillId="0" borderId="0" xfId="0" applyNumberFormat="1" applyFont="1" applyAlignment="1">
      <alignment horizontal="center" vertical="center"/>
    </xf>
    <xf numFmtId="0" fontId="2" fillId="0" borderId="0" xfId="0" applyFont="1" applyAlignment="1" applyProtection="1">
      <alignment horizontal="center" vertical="center"/>
      <protection locked="0"/>
    </xf>
    <xf numFmtId="0" fontId="1" fillId="0" borderId="5" xfId="1" applyAlignment="1" applyProtection="1">
      <alignment horizontal="left" vertical="center"/>
      <protection locked="0"/>
    </xf>
    <xf numFmtId="0" fontId="3" fillId="0" borderId="0" xfId="0" applyFont="1" applyAlignment="1" applyProtection="1">
      <alignment horizontal="center"/>
      <protection locked="0"/>
    </xf>
    <xf numFmtId="0" fontId="0" fillId="0" borderId="0" xfId="0" applyFont="1" applyAlignment="1">
      <alignment horizontal="left" vertical="top" wrapText="1"/>
    </xf>
  </cellXfs>
  <cellStyles count="157">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Standard" xfId="0" builtinId="0" customBuiltin="1"/>
    <cellStyle name="Überschrift 1" xfId="1" builtinId="16" customBuiltin="1"/>
    <cellStyle name="Währung" xfId="76" builtinId="4"/>
  </cellStyles>
  <dxfs count="6">
    <dxf>
      <font>
        <b val="0"/>
        <i val="0"/>
        <strike val="0"/>
        <condense val="0"/>
        <extend val="0"/>
        <outline val="0"/>
        <shadow val="0"/>
        <u val="none"/>
        <vertAlign val="baseline"/>
        <sz val="12"/>
        <color auto="1"/>
        <name val="Calibri"/>
        <scheme val="minor"/>
      </font>
      <numFmt numFmtId="168" formatCode="_ [$CHF-100C]\ * #,##0.00_ ;_ [$CHF-100C]\ * \-#,##0.00_ ;_ [$CHF-100C]\ * &quot;-&quot;??_ ;_ @_ "/>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_ [$CHF-100C]\ * #,##0.00_ ;_ [$CHF-100C]\ * \-#,##0.00_ ;_ [$CHF-100C]\ * &quot;-&quot;??_ ;_ @_ "/>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bottom style="thick">
          <color theme="6"/>
        </bottom>
      </border>
    </dxf>
    <dxf>
      <font>
        <b/>
        <i val="0"/>
        <strike val="0"/>
        <condense val="0"/>
        <extend val="0"/>
        <outline val="0"/>
        <shadow val="0"/>
        <u val="none"/>
        <vertAlign val="baseline"/>
        <sz val="12"/>
        <color theme="1"/>
        <name val="Calibri"/>
        <scheme val="minor"/>
      </font>
      <fill>
        <patternFill patternType="solid">
          <fgColor indexed="64"/>
          <bgColor theme="6" tint="0.3999755851924192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19049</xdr:colOff>
      <xdr:row>3</xdr:row>
      <xdr:rowOff>91396</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2925"/>
          <a:ext cx="4505324" cy="1386796"/>
        </a:xfrm>
        <a:prstGeom prst="rect">
          <a:avLst/>
        </a:prstGeom>
      </xdr:spPr>
    </xdr:pic>
    <xdr:clientData/>
  </xdr:twoCellAnchor>
</xdr:wsDr>
</file>

<file path=xl/tables/table1.xml><?xml version="1.0" encoding="utf-8"?>
<table xmlns="http://schemas.openxmlformats.org/spreadsheetml/2006/main" id="1" name="Table1" displayName="Table1" ref="A14:D18" totalsRowShown="0" headerRowDxfId="5" tableBorderDxfId="4">
  <autoFilter ref="A14:D18"/>
  <tableColumns count="4">
    <tableColumn id="1" name="Beschreibung" dataDxfId="3"/>
    <tableColumn id="2" name="Einheiten" dataDxfId="2"/>
    <tableColumn id="3" name="Stückkosten" dataDxfId="1"/>
    <tableColumn id="4" name="Betrag" dataDxfId="0"/>
  </tableColumns>
  <tableStyleInfo name="TableStyleMedium4"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theme/theme1.xml><?xml version="1.0" encoding="utf-8"?>
<a:theme xmlns:a="http://schemas.openxmlformats.org/drawingml/2006/main" name="Saddl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Invoice">
      <a:majorFont>
        <a:latin typeface="Calibri"/>
        <a:ea typeface=""/>
        <a:cs typeface=""/>
      </a:majorFont>
      <a:minorFont>
        <a:latin typeface="Calibri"/>
        <a:ea typeface=""/>
        <a:cs typeface=""/>
      </a:minorFont>
    </a:fontScheme>
    <a:fmtScheme name="Saddle">
      <a:fillStyleLst>
        <a:solidFill>
          <a:schemeClr val="phClr"/>
        </a:solidFill>
        <a:gradFill rotWithShape="1">
          <a:gsLst>
            <a:gs pos="0">
              <a:schemeClr val="phClr"/>
            </a:gs>
            <a:gs pos="30000">
              <a:schemeClr val="phClr">
                <a:tint val="80000"/>
              </a:schemeClr>
            </a:gs>
            <a:gs pos="100000">
              <a:schemeClr val="phClr">
                <a:tint val="100000"/>
              </a:schemeClr>
            </a:gs>
          </a:gsLst>
          <a:path path="rect">
            <a:fillToRect l="50000" r="100000"/>
          </a:path>
        </a:gradFill>
        <a:blipFill rotWithShape="1">
          <a:blip xmlns:r="http://schemas.openxmlformats.org/officeDocument/2006/relationships" r:embed="rId1">
            <a:duotone>
              <a:schemeClr val="phClr">
                <a:shade val="70000"/>
                <a:satMod val="120000"/>
              </a:schemeClr>
              <a:schemeClr val="phClr">
                <a:tint val="30000"/>
                <a:satMod val="120000"/>
              </a:schemeClr>
            </a:duotone>
          </a:blip>
          <a:stretch/>
        </a:blipFill>
      </a:fillStyleLst>
      <a:lnStyleLst>
        <a:ln w="25400" cap="flat" cmpd="sng" algn="ctr">
          <a:solidFill>
            <a:schemeClr val="phClr">
              <a:shade val="95000"/>
              <a:satMod val="105000"/>
            </a:schemeClr>
          </a:solidFill>
          <a:prstDash val="solid"/>
        </a:ln>
        <a:ln w="50800" cap="flat" cmpd="dbl" algn="ctr">
          <a:solidFill>
            <a:schemeClr val="phClr"/>
          </a:solidFill>
          <a:prstDash val="solid"/>
        </a:ln>
        <a:ln w="76200" cap="flat" cmpd="dbl" algn="ctr">
          <a:solidFill>
            <a:schemeClr val="phClr"/>
          </a:solidFill>
          <a:prstDash val="solid"/>
        </a:ln>
      </a:lnStyleLst>
      <a:effectStyleLst>
        <a:effectStyle>
          <a:effectLst/>
        </a:effectStyle>
        <a:effectStyle>
          <a:effectLst>
            <a:outerShdw blurRad="38100" dist="25400" dir="5400000" rotWithShape="0">
              <a:srgbClr val="FFFFFF">
                <a:alpha val="75000"/>
              </a:srgbClr>
            </a:outerShdw>
          </a:effectLst>
          <a:scene3d>
            <a:camera prst="orthographicFront">
              <a:rot lat="0" lon="0" rev="0"/>
            </a:camera>
            <a:lightRig rig="sunrise" dir="tl">
              <a:rot lat="0" lon="0" rev="1200000"/>
            </a:lightRig>
          </a:scene3d>
          <a:sp3d prstMaterial="softEdge">
            <a:bevelT w="0" h="0"/>
          </a:sp3d>
        </a:effectStyle>
        <a:effectStyle>
          <a:effectLst>
            <a:innerShdw blurRad="76200" dist="38100" dir="13500000">
              <a:srgbClr val="FFFFFF">
                <a:alpha val="75000"/>
              </a:srgbClr>
            </a:innerShdw>
          </a:effectLst>
          <a:scene3d>
            <a:camera prst="perspectiveFront" fov="2400000"/>
            <a:lightRig rig="twoPt" dir="tl"/>
          </a:scene3d>
          <a:sp3d>
            <a:bevelT w="25400" h="12700" prst="angle"/>
          </a:sp3d>
        </a:effectStyle>
      </a:effectStyleLst>
      <a:bgFillStyleLst>
        <a:solidFill>
          <a:schemeClr val="phClr"/>
        </a:solidFill>
        <a:blipFill rotWithShape="1">
          <a:blip xmlns:r="http://schemas.openxmlformats.org/officeDocument/2006/relationships" r:embed="rId2">
            <a:duotone>
              <a:schemeClr val="phClr">
                <a:shade val="30000"/>
                <a:satMod val="250000"/>
              </a:schemeClr>
              <a:schemeClr val="phClr">
                <a:tint val="50000"/>
                <a:satMod val="200000"/>
              </a:schemeClr>
            </a:duotone>
          </a:blip>
          <a:stretch/>
        </a:blipFill>
        <a:blipFill rotWithShape="1">
          <a:blip xmlns:r="http://schemas.openxmlformats.org/officeDocument/2006/relationships" r:embed="rId3">
            <a:duotone>
              <a:schemeClr val="phClr">
                <a:shade val="90000"/>
                <a:hueMod val="90000"/>
                <a:satMod val="150000"/>
                <a:lumMod val="90000"/>
              </a:schemeClr>
              <a:schemeClr val="phClr">
                <a:tint val="70000"/>
                <a:shade val="80000"/>
                <a:satMod val="300000"/>
                <a:lumMod val="110000"/>
              </a:schemeClr>
            </a:duotone>
          </a:blip>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7"/>
  <sheetViews>
    <sheetView showGridLines="0" tabSelected="1" showRuler="0" workbookViewId="0">
      <selection activeCell="D21" sqref="D21"/>
    </sheetView>
  </sheetViews>
  <sheetFormatPr baseColWidth="10" defaultColWidth="8.83203125" defaultRowHeight="15" x14ac:dyDescent="0"/>
  <cols>
    <col min="1" max="1" width="45.5" style="2" customWidth="1"/>
    <col min="2" max="2" width="13.33203125" style="2" customWidth="1"/>
    <col min="3" max="3" width="19.6640625" style="2" customWidth="1"/>
    <col min="4" max="4" width="25.6640625" style="45" customWidth="1"/>
    <col min="5" max="16384" width="8.83203125" style="2"/>
  </cols>
  <sheetData>
    <row r="1" spans="1:7" ht="42.75" customHeight="1" thickBot="1">
      <c r="A1" s="48" t="s">
        <v>79</v>
      </c>
      <c r="B1" s="48"/>
      <c r="C1" s="48"/>
      <c r="D1" s="48"/>
    </row>
    <row r="2" spans="1:7" ht="86.25" customHeight="1" thickTop="1">
      <c r="A2" s="15" t="s">
        <v>0</v>
      </c>
      <c r="B2" s="1"/>
      <c r="C2" s="17"/>
      <c r="D2" s="41"/>
    </row>
    <row r="3" spans="1:7">
      <c r="A3" s="3"/>
      <c r="B3" s="4"/>
      <c r="C3" s="18" t="s">
        <v>5</v>
      </c>
      <c r="D3" s="42" t="s">
        <v>8</v>
      </c>
    </row>
    <row r="4" spans="1:7">
      <c r="A4" s="3"/>
      <c r="B4" s="3"/>
      <c r="C4" s="3"/>
      <c r="D4" s="43"/>
    </row>
    <row r="5" spans="1:7">
      <c r="A5" s="16" t="s">
        <v>25</v>
      </c>
      <c r="B5" s="3"/>
      <c r="C5" s="18" t="s">
        <v>6</v>
      </c>
      <c r="D5" s="44" t="s">
        <v>78</v>
      </c>
    </row>
    <row r="6" spans="1:7">
      <c r="A6" s="16" t="s">
        <v>24</v>
      </c>
      <c r="B6" s="3"/>
      <c r="C6" s="5"/>
      <c r="D6" s="44"/>
    </row>
    <row r="7" spans="1:7">
      <c r="A7" s="16" t="s">
        <v>23</v>
      </c>
      <c r="B7" s="3"/>
      <c r="C7" s="18" t="s">
        <v>7</v>
      </c>
      <c r="D7" s="44" t="s">
        <v>77</v>
      </c>
    </row>
    <row r="8" spans="1:7">
      <c r="A8" s="16" t="s">
        <v>22</v>
      </c>
      <c r="B8" s="3"/>
      <c r="C8" s="5"/>
      <c r="D8" s="44"/>
    </row>
    <row r="9" spans="1:7">
      <c r="A9" s="16" t="s">
        <v>21</v>
      </c>
      <c r="B9" s="3"/>
      <c r="C9" s="18"/>
      <c r="D9" s="44"/>
    </row>
    <row r="10" spans="1:7">
      <c r="A10" s="16" t="s">
        <v>20</v>
      </c>
      <c r="B10" s="3"/>
      <c r="C10" s="18"/>
      <c r="D10" s="44"/>
    </row>
    <row r="11" spans="1:7">
      <c r="A11" s="25"/>
    </row>
    <row r="12" spans="1:7" ht="30" customHeight="1">
      <c r="A12" s="50"/>
      <c r="B12" s="50"/>
    </row>
    <row r="13" spans="1:7" ht="17.25" customHeight="1"/>
    <row r="14" spans="1:7" s="6" customFormat="1" ht="20" customHeight="1">
      <c r="A14" s="13" t="s">
        <v>1</v>
      </c>
      <c r="B14" s="14" t="s">
        <v>2</v>
      </c>
      <c r="C14" s="14" t="s">
        <v>3</v>
      </c>
      <c r="D14" s="14" t="s">
        <v>4</v>
      </c>
    </row>
    <row r="15" spans="1:7" s="6" customFormat="1" ht="20" customHeight="1">
      <c r="A15" s="21" t="s">
        <v>18</v>
      </c>
      <c r="B15" s="23"/>
      <c r="C15" s="24"/>
      <c r="D15" s="24"/>
    </row>
    <row r="16" spans="1:7" s="6" customFormat="1" ht="20" customHeight="1">
      <c r="A16" s="26" t="s">
        <v>16</v>
      </c>
      <c r="B16" s="27"/>
      <c r="C16" s="28">
        <v>95</v>
      </c>
      <c r="D16" s="28">
        <f>C16*B16</f>
        <v>0</v>
      </c>
    </row>
    <row r="17" spans="1:4" s="6" customFormat="1" ht="20" customHeight="1">
      <c r="A17" s="26" t="s">
        <v>17</v>
      </c>
      <c r="B17" s="29"/>
      <c r="C17" s="28">
        <v>40</v>
      </c>
      <c r="D17" s="28">
        <f t="shared" ref="D17" si="0">C17*B17</f>
        <v>0</v>
      </c>
    </row>
    <row r="18" spans="1:4" s="6" customFormat="1" ht="20" customHeight="1">
      <c r="A18" s="21"/>
      <c r="B18" s="23"/>
      <c r="C18" s="24"/>
      <c r="D18" s="24"/>
    </row>
    <row r="19" spans="1:4">
      <c r="A19" s="33" t="s">
        <v>72</v>
      </c>
      <c r="B19" s="9"/>
      <c r="C19" s="19" t="s">
        <v>9</v>
      </c>
      <c r="D19" s="35">
        <f>SUM(D15:D18)</f>
        <v>0</v>
      </c>
    </row>
    <row r="20" spans="1:4">
      <c r="A20" s="8"/>
      <c r="B20" s="9"/>
      <c r="C20" s="19" t="s">
        <v>10</v>
      </c>
      <c r="D20" s="37">
        <v>7.6999999999999999E-2</v>
      </c>
    </row>
    <row r="21" spans="1:4">
      <c r="A21" s="8"/>
      <c r="B21" s="9"/>
      <c r="C21" s="19" t="s">
        <v>11</v>
      </c>
      <c r="D21" s="38">
        <f>D19*0.071495</f>
        <v>0</v>
      </c>
    </row>
    <row r="22" spans="1:4">
      <c r="A22" s="8"/>
      <c r="B22" s="9"/>
      <c r="C22" s="19" t="s">
        <v>12</v>
      </c>
      <c r="D22" s="38"/>
    </row>
    <row r="23" spans="1:4" ht="16" thickBot="1">
      <c r="A23" s="8"/>
      <c r="B23" s="9"/>
      <c r="C23" s="19" t="s">
        <v>13</v>
      </c>
      <c r="D23" s="39"/>
    </row>
    <row r="24" spans="1:4" ht="16" thickTop="1">
      <c r="A24" s="10"/>
      <c r="B24" s="10"/>
      <c r="C24" s="11" t="s">
        <v>14</v>
      </c>
      <c r="D24" s="36">
        <f>(SUM(D19,D22))-D23</f>
        <v>0</v>
      </c>
    </row>
    <row r="26" spans="1:4">
      <c r="A26" s="21"/>
      <c r="B26" s="23"/>
      <c r="C26" s="24"/>
      <c r="D26" s="24"/>
    </row>
    <row r="27" spans="1:4">
      <c r="A27" s="21" t="s">
        <v>26</v>
      </c>
      <c r="B27" s="7"/>
      <c r="C27" s="22"/>
      <c r="D27" s="30"/>
    </row>
    <row r="28" spans="1:4">
      <c r="A28" s="26" t="s">
        <v>27</v>
      </c>
      <c r="B28" s="29"/>
      <c r="C28" s="28">
        <v>25.5</v>
      </c>
      <c r="D28" s="31">
        <f t="shared" ref="D28:D70" si="1">C28*B28</f>
        <v>0</v>
      </c>
    </row>
    <row r="29" spans="1:4">
      <c r="A29" s="26" t="s">
        <v>29</v>
      </c>
      <c r="B29" s="29"/>
      <c r="C29" s="28">
        <v>65.5</v>
      </c>
      <c r="D29" s="31">
        <f t="shared" si="1"/>
        <v>0</v>
      </c>
    </row>
    <row r="30" spans="1:4">
      <c r="A30" s="26" t="s">
        <v>30</v>
      </c>
      <c r="B30" s="29"/>
      <c r="C30" s="28">
        <v>41.5</v>
      </c>
      <c r="D30" s="31">
        <f t="shared" si="1"/>
        <v>0</v>
      </c>
    </row>
    <row r="31" spans="1:4">
      <c r="A31" s="26" t="s">
        <v>31</v>
      </c>
      <c r="B31" s="29"/>
      <c r="C31" s="28">
        <v>19</v>
      </c>
      <c r="D31" s="31">
        <f t="shared" si="1"/>
        <v>0</v>
      </c>
    </row>
    <row r="32" spans="1:4" s="34" customFormat="1">
      <c r="A32" s="26" t="s">
        <v>28</v>
      </c>
      <c r="B32" s="29"/>
      <c r="C32" s="28">
        <v>18.5</v>
      </c>
      <c r="D32" s="31">
        <f t="shared" si="1"/>
        <v>0</v>
      </c>
    </row>
    <row r="33" spans="1:4" s="34" customFormat="1">
      <c r="A33" s="26" t="s">
        <v>32</v>
      </c>
      <c r="B33" s="29"/>
      <c r="C33" s="28">
        <v>36.5</v>
      </c>
      <c r="D33" s="31">
        <f t="shared" si="1"/>
        <v>0</v>
      </c>
    </row>
    <row r="34" spans="1:4" s="34" customFormat="1">
      <c r="A34" s="26" t="s">
        <v>33</v>
      </c>
      <c r="B34" s="29"/>
      <c r="C34" s="28">
        <v>20</v>
      </c>
      <c r="D34" s="31">
        <f t="shared" si="1"/>
        <v>0</v>
      </c>
    </row>
    <row r="35" spans="1:4" s="34" customFormat="1">
      <c r="A35" s="26" t="s">
        <v>34</v>
      </c>
      <c r="B35" s="29"/>
      <c r="C35" s="28">
        <v>25.5</v>
      </c>
      <c r="D35" s="31">
        <f t="shared" si="1"/>
        <v>0</v>
      </c>
    </row>
    <row r="36" spans="1:4" s="34" customFormat="1">
      <c r="A36" s="26" t="s">
        <v>35</v>
      </c>
      <c r="B36" s="29"/>
      <c r="C36" s="28">
        <v>58</v>
      </c>
      <c r="D36" s="31">
        <f t="shared" si="1"/>
        <v>0</v>
      </c>
    </row>
    <row r="37" spans="1:4" s="34" customFormat="1">
      <c r="A37" s="26" t="s">
        <v>73</v>
      </c>
      <c r="B37" s="29"/>
      <c r="C37" s="28">
        <v>18</v>
      </c>
      <c r="D37" s="31">
        <f t="shared" si="1"/>
        <v>0</v>
      </c>
    </row>
    <row r="38" spans="1:4" s="34" customFormat="1">
      <c r="A38" s="26" t="s">
        <v>36</v>
      </c>
      <c r="B38" s="29"/>
      <c r="C38" s="28">
        <v>35</v>
      </c>
      <c r="D38" s="31">
        <f t="shared" si="1"/>
        <v>0</v>
      </c>
    </row>
    <row r="39" spans="1:4" s="34" customFormat="1">
      <c r="A39" s="26" t="s">
        <v>37</v>
      </c>
      <c r="B39" s="29"/>
      <c r="C39" s="28">
        <v>33</v>
      </c>
      <c r="D39" s="31">
        <f t="shared" si="1"/>
        <v>0</v>
      </c>
    </row>
    <row r="40" spans="1:4" s="34" customFormat="1">
      <c r="A40" s="26" t="s">
        <v>38</v>
      </c>
      <c r="B40" s="29"/>
      <c r="C40" s="28">
        <v>87</v>
      </c>
      <c r="D40" s="31">
        <f t="shared" si="1"/>
        <v>0</v>
      </c>
    </row>
    <row r="41" spans="1:4" s="34" customFormat="1">
      <c r="A41" s="26" t="s">
        <v>75</v>
      </c>
      <c r="B41" s="29"/>
      <c r="C41" s="28">
        <v>49.5</v>
      </c>
      <c r="D41" s="31">
        <f t="shared" si="1"/>
        <v>0</v>
      </c>
    </row>
    <row r="42" spans="1:4" s="34" customFormat="1">
      <c r="A42" s="26" t="s">
        <v>74</v>
      </c>
      <c r="B42" s="29"/>
      <c r="C42" s="28">
        <v>76.5</v>
      </c>
      <c r="D42" s="31">
        <f t="shared" si="1"/>
        <v>0</v>
      </c>
    </row>
    <row r="43" spans="1:4" s="34" customFormat="1">
      <c r="A43" s="26" t="s">
        <v>39</v>
      </c>
      <c r="B43" s="29"/>
      <c r="C43" s="28">
        <v>35.5</v>
      </c>
      <c r="D43" s="31">
        <f t="shared" si="1"/>
        <v>0</v>
      </c>
    </row>
    <row r="44" spans="1:4" s="34" customFormat="1">
      <c r="A44" s="26" t="s">
        <v>40</v>
      </c>
      <c r="B44" s="29"/>
      <c r="C44" s="28">
        <v>51</v>
      </c>
      <c r="D44" s="31">
        <f t="shared" si="1"/>
        <v>0</v>
      </c>
    </row>
    <row r="45" spans="1:4" s="34" customFormat="1">
      <c r="A45" s="26" t="s">
        <v>41</v>
      </c>
      <c r="B45" s="29"/>
      <c r="C45" s="28">
        <v>10.5</v>
      </c>
      <c r="D45" s="31">
        <f t="shared" si="1"/>
        <v>0</v>
      </c>
    </row>
    <row r="46" spans="1:4" s="34" customFormat="1">
      <c r="A46" s="26" t="s">
        <v>42</v>
      </c>
      <c r="B46" s="29"/>
      <c r="C46" s="28">
        <v>26</v>
      </c>
      <c r="D46" s="31">
        <f t="shared" si="1"/>
        <v>0</v>
      </c>
    </row>
    <row r="47" spans="1:4" s="34" customFormat="1">
      <c r="A47" s="26" t="s">
        <v>43</v>
      </c>
      <c r="B47" s="29"/>
      <c r="C47" s="28">
        <v>36.5</v>
      </c>
      <c r="D47" s="31">
        <f t="shared" si="1"/>
        <v>0</v>
      </c>
    </row>
    <row r="48" spans="1:4" s="34" customFormat="1">
      <c r="A48" s="26" t="s">
        <v>44</v>
      </c>
      <c r="B48" s="29"/>
      <c r="C48" s="28">
        <v>28</v>
      </c>
      <c r="D48" s="31">
        <f t="shared" si="1"/>
        <v>0</v>
      </c>
    </row>
    <row r="49" spans="1:4" s="34" customFormat="1">
      <c r="A49" s="26" t="s">
        <v>45</v>
      </c>
      <c r="B49" s="29"/>
      <c r="C49" s="28">
        <v>70</v>
      </c>
      <c r="D49" s="31">
        <f t="shared" si="1"/>
        <v>0</v>
      </c>
    </row>
    <row r="50" spans="1:4" s="34" customFormat="1">
      <c r="A50" s="26" t="s">
        <v>46</v>
      </c>
      <c r="B50" s="29"/>
      <c r="C50" s="28">
        <v>45</v>
      </c>
      <c r="D50" s="31">
        <f t="shared" si="1"/>
        <v>0</v>
      </c>
    </row>
    <row r="51" spans="1:4" s="34" customFormat="1">
      <c r="A51" s="26" t="s">
        <v>47</v>
      </c>
      <c r="B51" s="29"/>
      <c r="C51" s="28">
        <v>17.5</v>
      </c>
      <c r="D51" s="31">
        <f t="shared" si="1"/>
        <v>0</v>
      </c>
    </row>
    <row r="52" spans="1:4">
      <c r="A52" s="26" t="s">
        <v>48</v>
      </c>
      <c r="B52" s="29"/>
      <c r="C52" s="28">
        <v>50.5</v>
      </c>
      <c r="D52" s="31">
        <f t="shared" si="1"/>
        <v>0</v>
      </c>
    </row>
    <row r="53" spans="1:4">
      <c r="A53" s="26" t="s">
        <v>49</v>
      </c>
      <c r="B53" s="29"/>
      <c r="C53" s="28">
        <v>19</v>
      </c>
      <c r="D53" s="31">
        <f t="shared" si="1"/>
        <v>0</v>
      </c>
    </row>
    <row r="54" spans="1:4">
      <c r="A54" s="26" t="s">
        <v>50</v>
      </c>
      <c r="B54" s="29"/>
      <c r="C54" s="28">
        <v>60.5</v>
      </c>
      <c r="D54" s="31">
        <f t="shared" si="1"/>
        <v>0</v>
      </c>
    </row>
    <row r="55" spans="1:4">
      <c r="A55" s="26" t="s">
        <v>51</v>
      </c>
      <c r="B55" s="29"/>
      <c r="C55" s="28">
        <v>19</v>
      </c>
      <c r="D55" s="31">
        <f t="shared" si="1"/>
        <v>0</v>
      </c>
    </row>
    <row r="56" spans="1:4">
      <c r="A56" s="26" t="s">
        <v>52</v>
      </c>
      <c r="B56" s="29"/>
      <c r="C56" s="28">
        <v>42</v>
      </c>
      <c r="D56" s="31">
        <f t="shared" si="1"/>
        <v>0</v>
      </c>
    </row>
    <row r="57" spans="1:4">
      <c r="A57" s="26" t="s">
        <v>53</v>
      </c>
      <c r="B57" s="29"/>
      <c r="C57" s="28">
        <v>30.5</v>
      </c>
      <c r="D57" s="31">
        <f t="shared" si="1"/>
        <v>0</v>
      </c>
    </row>
    <row r="58" spans="1:4">
      <c r="A58" s="26" t="s">
        <v>54</v>
      </c>
      <c r="B58" s="29"/>
      <c r="C58" s="28">
        <v>34.5</v>
      </c>
      <c r="D58" s="31">
        <f t="shared" si="1"/>
        <v>0</v>
      </c>
    </row>
    <row r="59" spans="1:4">
      <c r="A59" s="26" t="s">
        <v>55</v>
      </c>
      <c r="B59" s="29"/>
      <c r="C59" s="28">
        <v>63</v>
      </c>
      <c r="D59" s="31">
        <f t="shared" si="1"/>
        <v>0</v>
      </c>
    </row>
    <row r="60" spans="1:4">
      <c r="A60" s="26" t="s">
        <v>56</v>
      </c>
      <c r="B60" s="29"/>
      <c r="C60" s="28">
        <v>72.5</v>
      </c>
      <c r="D60" s="31">
        <f t="shared" si="1"/>
        <v>0</v>
      </c>
    </row>
    <row r="61" spans="1:4">
      <c r="A61" s="26" t="s">
        <v>57</v>
      </c>
      <c r="B61" s="29"/>
      <c r="C61" s="28">
        <v>32</v>
      </c>
      <c r="D61" s="31">
        <f t="shared" si="1"/>
        <v>0</v>
      </c>
    </row>
    <row r="62" spans="1:4">
      <c r="A62" s="26" t="s">
        <v>60</v>
      </c>
      <c r="B62" s="29"/>
      <c r="C62" s="28">
        <v>13</v>
      </c>
      <c r="D62" s="31">
        <f t="shared" si="1"/>
        <v>0</v>
      </c>
    </row>
    <row r="63" spans="1:4">
      <c r="A63" s="26" t="s">
        <v>61</v>
      </c>
      <c r="B63" s="29"/>
      <c r="C63" s="28">
        <v>23</v>
      </c>
      <c r="D63" s="31">
        <f t="shared" si="1"/>
        <v>0</v>
      </c>
    </row>
    <row r="64" spans="1:4">
      <c r="A64" s="26" t="s">
        <v>58</v>
      </c>
      <c r="B64" s="29"/>
      <c r="C64" s="28">
        <v>15</v>
      </c>
      <c r="D64" s="31">
        <f t="shared" si="1"/>
        <v>0</v>
      </c>
    </row>
    <row r="65" spans="1:4">
      <c r="A65" s="26" t="s">
        <v>59</v>
      </c>
      <c r="B65" s="29"/>
      <c r="C65" s="28">
        <v>34.5</v>
      </c>
      <c r="D65" s="31">
        <f t="shared" si="1"/>
        <v>0</v>
      </c>
    </row>
    <row r="66" spans="1:4">
      <c r="A66" s="26" t="s">
        <v>62</v>
      </c>
      <c r="B66" s="29"/>
      <c r="C66" s="28">
        <v>49.5</v>
      </c>
      <c r="D66" s="31">
        <f t="shared" si="1"/>
        <v>0</v>
      </c>
    </row>
    <row r="67" spans="1:4">
      <c r="A67" s="26" t="s">
        <v>63</v>
      </c>
      <c r="B67" s="29"/>
      <c r="C67" s="28">
        <v>23</v>
      </c>
      <c r="D67" s="31">
        <f t="shared" si="1"/>
        <v>0</v>
      </c>
    </row>
    <row r="68" spans="1:4">
      <c r="A68" s="26" t="s">
        <v>64</v>
      </c>
      <c r="B68" s="29"/>
      <c r="C68" s="28">
        <v>63.5</v>
      </c>
      <c r="D68" s="31">
        <f t="shared" si="1"/>
        <v>0</v>
      </c>
    </row>
    <row r="69" spans="1:4">
      <c r="A69" s="26" t="s">
        <v>65</v>
      </c>
      <c r="B69" s="29"/>
      <c r="C69" s="28">
        <v>50</v>
      </c>
      <c r="D69" s="31">
        <f t="shared" si="1"/>
        <v>0</v>
      </c>
    </row>
    <row r="70" spans="1:4">
      <c r="A70" s="26" t="s">
        <v>76</v>
      </c>
      <c r="B70" s="29"/>
      <c r="C70" s="28">
        <v>30</v>
      </c>
      <c r="D70" s="31">
        <f t="shared" si="1"/>
        <v>0</v>
      </c>
    </row>
    <row r="71" spans="1:4">
      <c r="A71" s="21"/>
      <c r="B71" s="7"/>
      <c r="C71" s="22"/>
      <c r="D71" s="30"/>
    </row>
    <row r="72" spans="1:4">
      <c r="A72" s="8"/>
      <c r="B72" s="9"/>
      <c r="C72" s="19" t="s">
        <v>9</v>
      </c>
      <c r="D72" s="35">
        <f>SUM(D27:D71)</f>
        <v>0</v>
      </c>
    </row>
    <row r="73" spans="1:4">
      <c r="A73" s="8"/>
      <c r="B73" s="9"/>
      <c r="C73" s="19" t="s">
        <v>66</v>
      </c>
      <c r="D73" s="37">
        <v>2.5000000000000001E-2</v>
      </c>
    </row>
    <row r="74" spans="1:4">
      <c r="A74" s="8"/>
      <c r="B74" s="9"/>
      <c r="C74" s="19" t="s">
        <v>67</v>
      </c>
      <c r="D74" s="38">
        <f>D72*0.02439</f>
        <v>0</v>
      </c>
    </row>
    <row r="75" spans="1:4">
      <c r="A75" s="8"/>
      <c r="B75" s="9"/>
      <c r="C75" s="19" t="s">
        <v>12</v>
      </c>
      <c r="D75" s="38"/>
    </row>
    <row r="76" spans="1:4" ht="16" thickBot="1">
      <c r="A76" s="8"/>
      <c r="B76" s="9"/>
      <c r="C76" s="19" t="s">
        <v>13</v>
      </c>
      <c r="D76" s="39"/>
    </row>
    <row r="77" spans="1:4" ht="16" thickTop="1">
      <c r="A77" s="10"/>
      <c r="B77" s="10"/>
      <c r="C77" s="11" t="s">
        <v>14</v>
      </c>
      <c r="D77" s="36">
        <f>(SUM(D72,D75))-D76</f>
        <v>0</v>
      </c>
    </row>
    <row r="79" spans="1:4">
      <c r="A79" s="8"/>
      <c r="B79" s="9"/>
      <c r="C79" s="19" t="s">
        <v>69</v>
      </c>
      <c r="D79" s="35">
        <f>D21</f>
        <v>0</v>
      </c>
    </row>
    <row r="80" spans="1:4">
      <c r="A80" s="8"/>
      <c r="B80" s="9"/>
      <c r="C80" s="19" t="s">
        <v>70</v>
      </c>
      <c r="D80" s="35">
        <f>D74</f>
        <v>0</v>
      </c>
    </row>
    <row r="81" spans="1:4" ht="16" thickBot="1">
      <c r="A81" s="8"/>
      <c r="B81" s="9"/>
      <c r="C81" s="19" t="s">
        <v>71</v>
      </c>
      <c r="D81" s="46">
        <f>D79+D80</f>
        <v>0</v>
      </c>
    </row>
    <row r="82" spans="1:4" ht="19" thickTop="1">
      <c r="A82" s="10"/>
      <c r="B82" s="10"/>
      <c r="C82" s="32" t="s">
        <v>14</v>
      </c>
      <c r="D82" s="40">
        <f>D19+D72</f>
        <v>0</v>
      </c>
    </row>
    <row r="84" spans="1:4">
      <c r="A84" s="20" t="s">
        <v>68</v>
      </c>
      <c r="B84" s="12"/>
      <c r="C84" s="12"/>
      <c r="D84" s="47"/>
    </row>
    <row r="85" spans="1:4">
      <c r="A85" s="20" t="s">
        <v>19</v>
      </c>
      <c r="B85" s="12"/>
      <c r="C85" s="12"/>
      <c r="D85" s="47"/>
    </row>
    <row r="86" spans="1:4">
      <c r="A86" s="12"/>
      <c r="B86" s="12"/>
      <c r="C86" s="12"/>
      <c r="D86" s="47"/>
    </row>
    <row r="87" spans="1:4">
      <c r="A87" s="49" t="s">
        <v>15</v>
      </c>
      <c r="B87" s="49"/>
      <c r="C87" s="49"/>
      <c r="D87" s="49"/>
    </row>
  </sheetData>
  <sheetProtection formatCells="0" formatColumns="0" formatRows="0" insertHyperlinks="0" selectLockedCells="1" sort="0" autoFilter="0"/>
  <sortState ref="A115:G156">
    <sortCondition ref="A115:A156"/>
  </sortState>
  <mergeCells count="3">
    <mergeCell ref="A1:D1"/>
    <mergeCell ref="A87:D87"/>
    <mergeCell ref="A12:B12"/>
  </mergeCells>
  <phoneticPr fontId="5" type="noConversion"/>
  <printOptions horizontalCentered="1"/>
  <pageMargins left="0.5" right="0.5" top="0.5" bottom="0.5" header="0.5" footer="0.5"/>
  <pageSetup paperSize="9" scale="83" orientation="portrait"/>
  <headerFooter alignWithMargins="0">
    <oddFooter>&amp;L&amp;"Tahoma,Fett"&amp;K000000ANEU Eugen Riedweg_x000D_über 25 Jahre Erfahrung&amp;R&amp;"Tahoma,Fett"&amp;K000000MwSt. CHE-108.294.308</oddFooter>
  </headerFooter>
  <drawing r:id="rId1"/>
  <legacyDrawing r:id="rId2"/>
  <tableParts count="1">
    <tablePart r:id="rId3"/>
  </tableParts>
  <extLst>
    <ext xmlns:mx="http://schemas.microsoft.com/office/mac/excel/2008/main" uri="{64002731-A6B0-56B0-2670-7721B7C09600}">
      <mx:PLV Mode="0" OnePage="0" WScale="86"/>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Rechnung</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SIGINATOR</dc:creator>
  <cp:lastModifiedBy>Eugen Riedweg</cp:lastModifiedBy>
  <cp:lastPrinted>2020-07-31T10:15:11Z</cp:lastPrinted>
  <dcterms:created xsi:type="dcterms:W3CDTF">2010-04-08T23:43:53Z</dcterms:created>
  <dcterms:modified xsi:type="dcterms:W3CDTF">2020-07-31T13:46:38Z</dcterms:modified>
</cp:coreProperties>
</file>